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\Desktop\"/>
    </mc:Choice>
  </mc:AlternateContent>
  <bookViews>
    <workbookView xWindow="0" yWindow="0" windowWidth="23040" windowHeight="9384" firstSheet="1" activeTab="1"/>
  </bookViews>
  <sheets>
    <sheet name="Sheet1" sheetId="1" state="hidden" r:id="rId1"/>
    <sheet name="SUM,SUBTOTAL" sheetId="2" r:id="rId2"/>
    <sheet name="SUMIF" sheetId="5" r:id="rId3"/>
    <sheet name="ROUN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4" i="4"/>
  <c r="G5" i="4"/>
  <c r="G4" i="4"/>
  <c r="F5" i="4"/>
  <c r="F4" i="4"/>
  <c r="D5" i="4" l="1"/>
  <c r="D6" i="4"/>
  <c r="D7" i="4"/>
  <c r="D8" i="4"/>
  <c r="D9" i="4"/>
  <c r="D10" i="4"/>
  <c r="D11" i="4"/>
  <c r="D4" i="4"/>
  <c r="G3" i="2" l="1"/>
  <c r="R17" i="2" l="1"/>
  <c r="R16" i="2"/>
  <c r="R15" i="2"/>
  <c r="R14" i="2"/>
  <c r="R10" i="2"/>
  <c r="R12" i="2"/>
  <c r="R13" i="2"/>
  <c r="R11" i="2"/>
  <c r="R8" i="2"/>
  <c r="R9" i="2"/>
  <c r="R7" i="2"/>
  <c r="R5" i="2"/>
  <c r="R6" i="2"/>
  <c r="R4" i="2"/>
  <c r="R3" i="2"/>
  <c r="P14" i="2"/>
  <c r="Q14" i="2"/>
  <c r="O14" i="2"/>
  <c r="Q10" i="2"/>
  <c r="P10" i="2"/>
  <c r="O10" i="2"/>
  <c r="P6" i="2"/>
  <c r="Q6" i="2"/>
  <c r="O6" i="2"/>
  <c r="C30" i="1" l="1"/>
  <c r="C26" i="1"/>
</calcChain>
</file>

<file path=xl/sharedStrings.xml><?xml version="1.0" encoding="utf-8"?>
<sst xmlns="http://schemas.openxmlformats.org/spreadsheetml/2006/main" count="120" uniqueCount="73">
  <si>
    <t>学年末テスト結果</t>
    <rPh sb="0" eb="3">
      <t>ガクネンマツ</t>
    </rPh>
    <rPh sb="6" eb="8">
      <t>ケッカ</t>
    </rPh>
    <phoneticPr fontId="1"/>
  </si>
  <si>
    <t>教科</t>
    <rPh sb="0" eb="2">
      <t>キョウカ</t>
    </rPh>
    <phoneticPr fontId="1"/>
  </si>
  <si>
    <t>点数</t>
    <rPh sb="0" eb="2">
      <t>テンスウ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</si>
  <si>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</si>
  <si>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</si>
  <si>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外国語</t>
    <rPh sb="0" eb="3">
      <t>ガイコクゴ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</si>
  <si>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</si>
  <si>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</si>
  <si>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合計</t>
    <rPh sb="0" eb="2">
      <t>ゴウケイ</t>
    </rPh>
    <phoneticPr fontId="1"/>
  </si>
  <si>
    <t>１月工作展覧会来場者状況</t>
    <rPh sb="1" eb="2">
      <t>ガツ</t>
    </rPh>
    <rPh sb="2" eb="4">
      <t>コウサク</t>
    </rPh>
    <rPh sb="4" eb="6">
      <t>テンラン</t>
    </rPh>
    <rPh sb="6" eb="7">
      <t>カイ</t>
    </rPh>
    <rPh sb="7" eb="10">
      <t>ライジョウシャ</t>
    </rPh>
    <rPh sb="10" eb="12">
      <t>ジョウキョウ</t>
    </rPh>
    <phoneticPr fontId="1"/>
  </si>
  <si>
    <t>来場者数</t>
    <rPh sb="0" eb="3">
      <t>ライジョウシャ</t>
    </rPh>
    <rPh sb="3" eb="4">
      <t>スウ</t>
    </rPh>
    <phoneticPr fontId="1"/>
  </si>
  <si>
    <t>１月１日（水）</t>
    <rPh sb="1" eb="2">
      <t>ガツ</t>
    </rPh>
    <rPh sb="3" eb="4">
      <t>ヒ</t>
    </rPh>
    <rPh sb="5" eb="6">
      <t>スイ</t>
    </rPh>
    <phoneticPr fontId="1"/>
  </si>
  <si>
    <t>１月２日（水）</t>
    <rPh sb="1" eb="2">
      <t>ガツ</t>
    </rPh>
    <rPh sb="3" eb="4">
      <t>ヒ</t>
    </rPh>
    <rPh sb="5" eb="6">
      <t>スイ</t>
    </rPh>
    <phoneticPr fontId="1"/>
  </si>
  <si>
    <t>１月３日（水）</t>
    <rPh sb="1" eb="2">
      <t>ガツ</t>
    </rPh>
    <rPh sb="3" eb="4">
      <t>ヒ</t>
    </rPh>
    <rPh sb="5" eb="6">
      <t>スイ</t>
    </rPh>
    <phoneticPr fontId="1"/>
  </si>
  <si>
    <t>１月４日（水）</t>
    <rPh sb="1" eb="2">
      <t>ガツ</t>
    </rPh>
    <rPh sb="3" eb="4">
      <t>ヒ</t>
    </rPh>
    <rPh sb="5" eb="6">
      <t>スイ</t>
    </rPh>
    <phoneticPr fontId="1"/>
  </si>
  <si>
    <t>１月５日（水）</t>
    <rPh sb="1" eb="2">
      <t>ガツ</t>
    </rPh>
    <rPh sb="3" eb="4">
      <t>ヒ</t>
    </rPh>
    <rPh sb="5" eb="6">
      <t>スイ</t>
    </rPh>
    <phoneticPr fontId="1"/>
  </si>
  <si>
    <t>１月６日（水）</t>
    <rPh sb="1" eb="2">
      <t>ガツ</t>
    </rPh>
    <rPh sb="3" eb="4">
      <t>ヒ</t>
    </rPh>
    <rPh sb="5" eb="6">
      <t>スイ</t>
    </rPh>
    <phoneticPr fontId="1"/>
  </si>
  <si>
    <t>１月７日（水）</t>
    <rPh sb="1" eb="2">
      <t>ガツ</t>
    </rPh>
    <rPh sb="3" eb="4">
      <t>ヒ</t>
    </rPh>
    <rPh sb="5" eb="6">
      <t>スイ</t>
    </rPh>
    <phoneticPr fontId="1"/>
  </si>
  <si>
    <t>１月８日（水）</t>
    <rPh sb="1" eb="2">
      <t>ガツ</t>
    </rPh>
    <rPh sb="3" eb="4">
      <t>ヒ</t>
    </rPh>
    <rPh sb="5" eb="6">
      <t>スイ</t>
    </rPh>
    <phoneticPr fontId="1"/>
  </si>
  <si>
    <t>１月９日（水）</t>
    <rPh sb="1" eb="2">
      <t>ガツ</t>
    </rPh>
    <rPh sb="3" eb="4">
      <t>ヒ</t>
    </rPh>
    <rPh sb="5" eb="6">
      <t>スイ</t>
    </rPh>
    <phoneticPr fontId="1"/>
  </si>
  <si>
    <t>日付</t>
    <rPh sb="0" eb="2">
      <t>ヒヅケ</t>
    </rPh>
    <phoneticPr fontId="1"/>
  </si>
  <si>
    <t>来場者累計</t>
    <rPh sb="0" eb="3">
      <t>ライジョウシャ</t>
    </rPh>
    <rPh sb="3" eb="5">
      <t>ルイケイ</t>
    </rPh>
    <phoneticPr fontId="1"/>
  </si>
  <si>
    <t>列1</t>
  </si>
  <si>
    <t>列2</t>
  </si>
  <si>
    <t>列3</t>
  </si>
  <si>
    <t>班別昆虫採集結果</t>
    <rPh sb="0" eb="2">
      <t>ハンベツ</t>
    </rPh>
    <rPh sb="2" eb="4">
      <t>コンチュウ</t>
    </rPh>
    <rPh sb="4" eb="6">
      <t>サイシュウ</t>
    </rPh>
    <rPh sb="6" eb="8">
      <t>ケッカ</t>
    </rPh>
    <phoneticPr fontId="1"/>
  </si>
  <si>
    <t>昆虫</t>
    <rPh sb="0" eb="2">
      <t>コンチュウ</t>
    </rPh>
    <phoneticPr fontId="1"/>
  </si>
  <si>
    <t>数</t>
    <rPh sb="0" eb="1">
      <t>スウ</t>
    </rPh>
    <phoneticPr fontId="1"/>
  </si>
  <si>
    <t>1班</t>
    <rPh sb="1" eb="2">
      <t>ハン</t>
    </rPh>
    <phoneticPr fontId="1"/>
  </si>
  <si>
    <t>２班</t>
    <rPh sb="1" eb="2">
      <t>ハン</t>
    </rPh>
    <phoneticPr fontId="1"/>
  </si>
  <si>
    <t>カブトムシ</t>
    <phoneticPr fontId="1"/>
  </si>
  <si>
    <t>クワガタ</t>
    <phoneticPr fontId="1"/>
  </si>
  <si>
    <t>アゲハチョウ</t>
    <phoneticPr fontId="1"/>
  </si>
  <si>
    <t>小計</t>
    <rPh sb="0" eb="2">
      <t>ショウケイ</t>
    </rPh>
    <phoneticPr fontId="1"/>
  </si>
  <si>
    <t>コガネムシ</t>
    <phoneticPr fontId="1"/>
  </si>
  <si>
    <t>班</t>
    <rPh sb="0" eb="1">
      <t>ハン</t>
    </rPh>
    <phoneticPr fontId="1"/>
  </si>
  <si>
    <t>学科別成績一覧</t>
    <rPh sb="0" eb="2">
      <t>ガッカ</t>
    </rPh>
    <rPh sb="2" eb="3">
      <t>ベツ</t>
    </rPh>
    <rPh sb="3" eb="5">
      <t>セイセキ</t>
    </rPh>
    <rPh sb="5" eb="7">
      <t>イチラン</t>
    </rPh>
    <phoneticPr fontId="1"/>
  </si>
  <si>
    <t>生徒名</t>
    <rPh sb="0" eb="2">
      <t>セイト</t>
    </rPh>
    <rPh sb="2" eb="3">
      <t>メイ</t>
    </rPh>
    <phoneticPr fontId="1"/>
  </si>
  <si>
    <t>学期</t>
    <rPh sb="0" eb="2">
      <t>ガッキ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</si>
  <si>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</si>
  <si>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</si>
  <si>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外国語</t>
    <rPh sb="0" eb="3">
      <t>ガイコクゴ</t>
    </rPh>
    <phoneticPr fontId="1"/>
  </si>
  <si>
    <t>合計点</t>
    <rPh sb="0" eb="2">
      <t>ゴウケイ</t>
    </rPh>
    <rPh sb="2" eb="3">
      <t>テン</t>
    </rPh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</si>
  <si>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</si>
  <si>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</si>
  <si>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山本</t>
    <rPh sb="0" eb="2">
      <t>ヤマモト</t>
    </rPh>
    <phoneticPr fontId="1"/>
  </si>
  <si>
    <t>平均点</t>
    <rPh sb="0" eb="3">
      <t>ヘイキンテン</t>
    </rPh>
    <phoneticPr fontId="1"/>
  </si>
  <si>
    <t>科目別平均点</t>
    <rPh sb="0" eb="2">
      <t>カモク</t>
    </rPh>
    <rPh sb="2" eb="3">
      <t>ベツ</t>
    </rPh>
    <rPh sb="3" eb="6">
      <t>ヘイキンテン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</si>
  <si>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</si>
  <si>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</si>
  <si>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z</t>
    <phoneticPr fontId="1"/>
  </si>
  <si>
    <t>商品別売上数量</t>
    <rPh sb="0" eb="2">
      <t>ショウヒン</t>
    </rPh>
    <rPh sb="2" eb="3">
      <t>ベツ</t>
    </rPh>
    <rPh sb="3" eb="5">
      <t>ウリアゲ</t>
    </rPh>
    <rPh sb="5" eb="7">
      <t>スウリョウ</t>
    </rPh>
    <phoneticPr fontId="1"/>
  </si>
  <si>
    <t>商品</t>
    <rPh sb="0" eb="2">
      <t>ショウヒン</t>
    </rPh>
    <phoneticPr fontId="1"/>
  </si>
  <si>
    <t>数量</t>
    <rPh sb="0" eb="2">
      <t>スウリョウ</t>
    </rPh>
    <phoneticPr fontId="1"/>
  </si>
  <si>
    <t>空気清浄機の数量</t>
    <rPh sb="0" eb="2">
      <t>クウキ</t>
    </rPh>
    <rPh sb="2" eb="5">
      <t>セイジョウキ</t>
    </rPh>
    <rPh sb="6" eb="8">
      <t>スウリョウ</t>
    </rPh>
    <phoneticPr fontId="1"/>
  </si>
  <si>
    <t>加湿器</t>
    <rPh sb="0" eb="2">
      <t>カシツ</t>
    </rPh>
    <rPh sb="2" eb="3">
      <t>キ</t>
    </rPh>
    <phoneticPr fontId="1"/>
  </si>
  <si>
    <t>アロマポット</t>
    <phoneticPr fontId="1"/>
  </si>
  <si>
    <t>空気清浄機</t>
    <rPh sb="0" eb="2">
      <t>クウキ</t>
    </rPh>
    <rPh sb="2" eb="5">
      <t>セイジョウキ</t>
    </rPh>
    <phoneticPr fontId="1"/>
  </si>
  <si>
    <t>アロマポット</t>
    <phoneticPr fontId="1"/>
  </si>
  <si>
    <t>割引販売価格表</t>
    <rPh sb="0" eb="2">
      <t>ワリビキ</t>
    </rPh>
    <rPh sb="2" eb="4">
      <t>ハンバイ</t>
    </rPh>
    <rPh sb="4" eb="6">
      <t>カカク</t>
    </rPh>
    <rPh sb="6" eb="7">
      <t>ヒョウ</t>
    </rPh>
    <phoneticPr fontId="1"/>
  </si>
  <si>
    <t>商品名</t>
    <rPh sb="0" eb="3">
      <t>ショウヒンメイ</t>
    </rPh>
    <phoneticPr fontId="1"/>
  </si>
  <si>
    <t>掛布団カバー</t>
    <rPh sb="0" eb="3">
      <t>カケブトン</t>
    </rPh>
    <phoneticPr fontId="1"/>
  </si>
  <si>
    <t>敷布団カバー</t>
    <rPh sb="0" eb="3">
      <t>シキブトン</t>
    </rPh>
    <phoneticPr fontId="1"/>
  </si>
  <si>
    <t>ベットカバー</t>
    <phoneticPr fontId="1"/>
  </si>
  <si>
    <t>敷布団バッド</t>
    <rPh sb="0" eb="3">
      <t>シキブトン</t>
    </rPh>
    <phoneticPr fontId="1"/>
  </si>
  <si>
    <t>ピローケース</t>
    <phoneticPr fontId="1"/>
  </si>
  <si>
    <t>毛布</t>
    <rPh sb="0" eb="2">
      <t>モウフ</t>
    </rPh>
    <phoneticPr fontId="1"/>
  </si>
  <si>
    <t>ブランケット</t>
    <phoneticPr fontId="1"/>
  </si>
  <si>
    <t>ひざ掛け</t>
    <rPh sb="2" eb="3">
      <t>カ</t>
    </rPh>
    <phoneticPr fontId="1"/>
  </si>
  <si>
    <t>定価</t>
    <rPh sb="0" eb="2">
      <t>テイカ</t>
    </rPh>
    <phoneticPr fontId="1"/>
  </si>
  <si>
    <t>割引金額</t>
    <rPh sb="0" eb="2">
      <t>ワリビキ</t>
    </rPh>
    <rPh sb="2" eb="4">
      <t>キンガク</t>
    </rPh>
    <phoneticPr fontId="1"/>
  </si>
  <si>
    <t>販売価格</t>
    <rPh sb="0" eb="2">
      <t>ハンバイ</t>
    </rPh>
    <rPh sb="2" eb="4">
      <t>カカク</t>
    </rPh>
    <phoneticPr fontId="1"/>
  </si>
  <si>
    <t>割引率</t>
    <rPh sb="0" eb="2">
      <t>ワリビキ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</si>
</sst>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ont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5" borderId="1" xfId="0" applyFont="1" applyFill="1" applyBorder="1">
      <alignment vertical="center"/>
    </xf>
    <xf numFmtId="38" fontId="0" fillId="0" borderId="0" xfId="1" applyFont="1">
      <alignment vertical="center"/>
    </xf>
    <xf numFmtId="177" fontId="0" fillId="3" borderId="9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1" xfId="0" applyNumberForma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-411]ggge&quot;年&quot;m&quot;月&quot;d&quot;日&quot;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テーブル2" displayName="テーブル2" ref="A2:B8" totalsRowShown="0" headerRowDxfId="10" headerRowBorderDxfId="9" tableBorderDxfId="8" totalsRowBorderDxfId="7">
  <autoFilter ref="A2:B8"/>
  <tableColumns count="2">
    <tableColumn id="1" name="教科" dataDxfId="6"/>
    <tableColumn id="2" name="点数" dataDxfId="5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G2:I15" totalsRowShown="0" headerRowBorderDxfId="4" tableBorderDxfId="3">
  <autoFilter ref="G2:I15"/>
  <tableColumns count="3">
    <tableColumn id="1" name="列1" dataDxfId="2"/>
    <tableColumn id="2" name="列2" dataDxfId="1"/>
    <tableColumn id="3" name="列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220" zoomScaleNormal="220" workbookViewId="0">
      <selection activeCell="E26" sqref="E26"/>
    </sheetView>
  </sheetViews>
  <sheetFormatPr defaultRowHeight="13.2" x14ac:dyDescent="0.2"/>
  <cols>
    <col min="1" max="1" width="7.6640625" customWidth="1"/>
    <col min="2" max="2" width="11.109375" customWidth="1"/>
    <col min="7" max="7" width="12.5546875" customWidth="1"/>
    <col min="9" max="9" width="11.6640625" bestFit="1" customWidth="1"/>
  </cols>
  <sheetData>
    <row r="1" spans="1:9" x14ac:dyDescent="0.2">
      <c r="A1" t="s">
        <v>0</v>
      </c>
      <c r="G1" t="s">
        <v>9</v>
      </c>
    </row>
    <row r="2" spans="1:9" x14ac:dyDescent="0.2">
      <c r="A2" s="4" t="s">
        <v>1</v>
      </c>
      <c r="B2" s="5" t="s">
        <v>2</v>
      </c>
      <c r="G2" s="12" t="s">
        <v>22</v>
      </c>
      <c r="H2" s="12" t="s">
        <v>23</v>
      </c>
      <c r="I2" s="4" t="s">
        <v>24</v>
      </c>
    </row>
    <row r="3" spans="1:9" x14ac:dyDescent="0.2">
      <c r="A3" s="2" t="s">
        <v>3</v>
      </c>
      <c r="B3" s="3">
        <v>72</v>
      </c>
      <c r="G3" s="10" t="s">
        <v>10</v>
      </c>
      <c r="H3" s="10"/>
      <c r="I3" s="1"/>
    </row>
    <row r="4" spans="1:9" x14ac:dyDescent="0.2">
      <c r="A4" s="2" t="s">
        <v>4</v>
      </c>
      <c r="B4" s="3">
        <v>66</v>
      </c>
    </row>
    <row r="5" spans="1:9" x14ac:dyDescent="0.2">
      <c r="A5" s="2" t="s">
        <v>5</v>
      </c>
      <c r="B5" s="3">
        <v>52</v>
      </c>
      <c r="G5" s="1" t="s">
        <v>20</v>
      </c>
      <c r="H5" s="1" t="s">
        <v>10</v>
      </c>
      <c r="I5" s="1" t="s">
        <v>21</v>
      </c>
    </row>
    <row r="6" spans="1:9" x14ac:dyDescent="0.2">
      <c r="A6" s="2" t="s">
        <v>6</v>
      </c>
      <c r="B6" s="3">
        <v>67</v>
      </c>
      <c r="G6" s="9" t="s">
        <v>11</v>
      </c>
      <c r="H6" s="1">
        <v>263</v>
      </c>
      <c r="I6" s="1"/>
    </row>
    <row r="7" spans="1:9" x14ac:dyDescent="0.2">
      <c r="A7" s="2" t="s">
        <v>7</v>
      </c>
      <c r="B7" s="3">
        <v>78</v>
      </c>
      <c r="G7" s="9" t="s">
        <v>12</v>
      </c>
      <c r="H7" s="1">
        <v>220</v>
      </c>
      <c r="I7" s="1"/>
    </row>
    <row r="8" spans="1:9" x14ac:dyDescent="0.2">
      <c r="A8" s="6" t="s">
        <v>8</v>
      </c>
      <c r="B8" s="7"/>
      <c r="G8" s="9" t="s">
        <v>13</v>
      </c>
      <c r="H8" s="1">
        <v>195</v>
      </c>
      <c r="I8" s="1"/>
    </row>
    <row r="9" spans="1:9" x14ac:dyDescent="0.2">
      <c r="G9" s="9" t="s">
        <v>14</v>
      </c>
      <c r="H9" s="1">
        <v>182</v>
      </c>
      <c r="I9" s="1"/>
    </row>
    <row r="10" spans="1:9" x14ac:dyDescent="0.2">
      <c r="G10" s="9" t="s">
        <v>15</v>
      </c>
      <c r="H10" s="1">
        <v>120</v>
      </c>
      <c r="I10" s="1"/>
    </row>
    <row r="11" spans="1:9" x14ac:dyDescent="0.2">
      <c r="G11" s="9" t="s">
        <v>16</v>
      </c>
      <c r="H11" s="1">
        <v>125</v>
      </c>
      <c r="I11" s="1"/>
    </row>
    <row r="12" spans="1:9" x14ac:dyDescent="0.2">
      <c r="G12" s="9" t="s">
        <v>17</v>
      </c>
      <c r="H12" s="1">
        <v>103</v>
      </c>
      <c r="I12" s="1"/>
    </row>
    <row r="13" spans="1:9" x14ac:dyDescent="0.2">
      <c r="G13" s="9" t="s">
        <v>18</v>
      </c>
      <c r="H13" s="1">
        <v>115</v>
      </c>
      <c r="I13" s="1"/>
    </row>
    <row r="14" spans="1:9" x14ac:dyDescent="0.2">
      <c r="G14" s="9" t="s">
        <v>19</v>
      </c>
      <c r="H14" s="1">
        <v>121</v>
      </c>
      <c r="I14" s="1"/>
    </row>
    <row r="15" spans="1:9" x14ac:dyDescent="0.2">
      <c r="G15" s="11"/>
      <c r="H15" s="11"/>
      <c r="I15" s="11"/>
    </row>
    <row r="21" spans="1:3" x14ac:dyDescent="0.2">
      <c r="A21" t="s">
        <v>25</v>
      </c>
    </row>
    <row r="22" spans="1:3" s="8" customFormat="1" x14ac:dyDescent="0.2">
      <c r="A22" s="10" t="s">
        <v>35</v>
      </c>
      <c r="B22" s="10" t="s">
        <v>26</v>
      </c>
      <c r="C22" s="10" t="s">
        <v>27</v>
      </c>
    </row>
    <row r="23" spans="1:3" x14ac:dyDescent="0.2">
      <c r="A23" s="30" t="s">
        <v>28</v>
      </c>
      <c r="B23" s="1" t="s">
        <v>30</v>
      </c>
      <c r="C23" s="1">
        <v>6</v>
      </c>
    </row>
    <row r="24" spans="1:3" x14ac:dyDescent="0.2">
      <c r="A24" s="30"/>
      <c r="B24" s="1" t="s">
        <v>31</v>
      </c>
      <c r="C24" s="1">
        <v>4</v>
      </c>
    </row>
    <row r="25" spans="1:3" x14ac:dyDescent="0.2">
      <c r="A25" s="30"/>
      <c r="B25" s="1" t="s">
        <v>32</v>
      </c>
      <c r="C25" s="1">
        <v>2</v>
      </c>
    </row>
    <row r="26" spans="1:3" x14ac:dyDescent="0.2">
      <c r="A26" s="30"/>
      <c r="B26" s="13" t="s">
        <v>33</v>
      </c>
      <c r="C26" s="13">
        <f>SUBTOTAL(9,C23:C25)</f>
        <v>12</v>
      </c>
    </row>
    <row r="27" spans="1:3" x14ac:dyDescent="0.2">
      <c r="A27" s="30" t="s">
        <v>29</v>
      </c>
      <c r="B27" s="1" t="s">
        <v>30</v>
      </c>
      <c r="C27" s="1">
        <v>2</v>
      </c>
    </row>
    <row r="28" spans="1:3" x14ac:dyDescent="0.2">
      <c r="A28" s="30"/>
      <c r="B28" s="1" t="s">
        <v>31</v>
      </c>
      <c r="C28" s="1">
        <v>8</v>
      </c>
    </row>
    <row r="29" spans="1:3" x14ac:dyDescent="0.2">
      <c r="A29" s="30"/>
      <c r="B29" s="1" t="s">
        <v>34</v>
      </c>
      <c r="C29" s="1">
        <v>10</v>
      </c>
    </row>
    <row r="30" spans="1:3" x14ac:dyDescent="0.2">
      <c r="A30" s="30"/>
      <c r="B30" s="13" t="s">
        <v>33</v>
      </c>
      <c r="C30" s="13">
        <f>SUBTOTAL(9,C27:C29)</f>
        <v>20</v>
      </c>
    </row>
    <row r="31" spans="1:3" x14ac:dyDescent="0.2">
      <c r="A31" s="31" t="s">
        <v>8</v>
      </c>
      <c r="B31" s="31"/>
      <c r="C31" s="1"/>
    </row>
  </sheetData>
  <mergeCells count="3">
    <mergeCell ref="A23:A26"/>
    <mergeCell ref="A27:A30"/>
    <mergeCell ref="A31:B31"/>
  </mergeCells>
  <phoneticPr fontId="1"/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7"/>
  <sheetViews>
    <sheetView tabSelected="1" zoomScale="160" zoomScaleNormal="160" workbookViewId="0">
      <selection activeCell="E16" sqref="E16"/>
    </sheetView>
  </sheetViews>
  <sheetFormatPr defaultRowHeight="13.2" x14ac:dyDescent="0.2"/>
  <cols>
    <col min="2" max="2" width="10.88671875" customWidth="1"/>
    <col min="3" max="3" width="7.109375" customWidth="1"/>
    <col min="4" max="4" width="12.6640625" customWidth="1"/>
    <col min="5" max="5" width="8.77734375" customWidth="1"/>
    <col min="6" max="6" width="11.21875" customWidth="1"/>
    <col min="7" max="7" width="9.44140625" customWidth="1"/>
    <col min="8" max="8" width="7" customWidth="1"/>
    <col min="10" max="10" width="12.33203125" bestFit="1" customWidth="1"/>
  </cols>
  <sheetData>
    <row r="1" spans="1:19" ht="13.8" thickBot="1" x14ac:dyDescent="0.25">
      <c r="A1" t="s">
        <v>0</v>
      </c>
      <c r="D1" t="s">
        <v>9</v>
      </c>
      <c r="I1" t="s">
        <v>25</v>
      </c>
      <c r="M1" t="s">
        <v>36</v>
      </c>
    </row>
    <row r="2" spans="1:19" ht="13.8" thickBot="1" x14ac:dyDescent="0.25">
      <c r="A2" s="14" t="s">
        <v>3</v>
      </c>
      <c r="B2" s="14">
        <v>72</v>
      </c>
      <c r="D2" t="s">
        <v>20</v>
      </c>
      <c r="E2" t="s">
        <v>10</v>
      </c>
      <c r="F2" t="s">
        <v>21</v>
      </c>
      <c r="I2" s="10" t="s">
        <v>35</v>
      </c>
      <c r="J2" s="10" t="s">
        <v>26</v>
      </c>
      <c r="K2" s="10" t="s">
        <v>27</v>
      </c>
      <c r="M2" s="15" t="s">
        <v>37</v>
      </c>
      <c r="N2" s="15" t="s">
        <v>38</v>
      </c>
      <c r="O2" s="15" t="s">
        <v>39</v>
      </c>
      <c r="P2" s="15" t="s">
        <v>40</v>
      </c>
      <c r="Q2" s="15" t="s">
        <v>41</v>
      </c>
      <c r="R2" s="15" t="s">
        <v>42</v>
      </c>
    </row>
    <row r="3" spans="1:19" ht="13.8" thickBot="1" x14ac:dyDescent="0.25">
      <c r="A3" s="14" t="s">
        <v>4</v>
      </c>
      <c r="B3" s="14">
        <v>66</v>
      </c>
      <c r="D3" t="s">
        <v>11</v>
      </c>
      <c r="E3">
        <v>263</v>
      </c>
      <c r="F3" s="19"/>
      <c r="G3" s="19">
        <f>SUM($E$3:F3)</f>
        <v>263</v>
      </c>
      <c r="I3" s="30" t="s">
        <v>28</v>
      </c>
      <c r="J3" s="1" t="s">
        <v>30</v>
      </c>
      <c r="K3" s="1">
        <v>6</v>
      </c>
      <c r="M3" s="33" t="s">
        <v>43</v>
      </c>
      <c r="N3" s="16">
        <v>1</v>
      </c>
      <c r="O3" s="16">
        <v>76</v>
      </c>
      <c r="P3" s="16">
        <v>59</v>
      </c>
      <c r="Q3" s="16">
        <v>88</v>
      </c>
      <c r="R3" s="16">
        <f>SUM(O3:Q3)</f>
        <v>223</v>
      </c>
    </row>
    <row r="4" spans="1:19" ht="13.8" thickBot="1" x14ac:dyDescent="0.25">
      <c r="A4" s="14" t="s">
        <v>5</v>
      </c>
      <c r="B4" s="14">
        <v>52</v>
      </c>
      <c r="D4" t="s">
        <v>12</v>
      </c>
      <c r="E4">
        <v>220</v>
      </c>
      <c r="F4" s="19"/>
      <c r="G4" s="19"/>
      <c r="I4" s="30"/>
      <c r="J4" s="1" t="s">
        <v>31</v>
      </c>
      <c r="K4" s="1">
        <v>4</v>
      </c>
      <c r="M4" s="33"/>
      <c r="N4" s="16">
        <v>2</v>
      </c>
      <c r="O4" s="16">
        <v>66</v>
      </c>
      <c r="P4" s="16">
        <v>70</v>
      </c>
      <c r="Q4" s="16">
        <v>91</v>
      </c>
      <c r="R4" s="16">
        <f t="shared" ref="R4:R5" si="0">SUM(O4:Q4)</f>
        <v>227</v>
      </c>
    </row>
    <row r="5" spans="1:19" ht="13.8" thickBot="1" x14ac:dyDescent="0.25">
      <c r="A5" s="14" t="s">
        <v>6</v>
      </c>
      <c r="B5" s="14">
        <v>67</v>
      </c>
      <c r="D5" t="s">
        <v>13</v>
      </c>
      <c r="E5">
        <v>195</v>
      </c>
      <c r="F5" s="19"/>
      <c r="G5" s="19"/>
      <c r="I5" s="30"/>
      <c r="J5" s="1" t="s">
        <v>32</v>
      </c>
      <c r="K5" s="1">
        <v>2</v>
      </c>
      <c r="M5" s="33"/>
      <c r="N5" s="16">
        <v>3</v>
      </c>
      <c r="O5" s="16">
        <v>73</v>
      </c>
      <c r="P5" s="16">
        <v>63</v>
      </c>
      <c r="Q5" s="16">
        <v>96</v>
      </c>
      <c r="R5" s="16">
        <f t="shared" si="0"/>
        <v>232</v>
      </c>
    </row>
    <row r="6" spans="1:19" ht="13.8" thickBot="1" x14ac:dyDescent="0.25">
      <c r="A6" s="14" t="s">
        <v>7</v>
      </c>
      <c r="B6" s="14">
        <v>78</v>
      </c>
      <c r="D6" t="s">
        <v>14</v>
      </c>
      <c r="E6">
        <v>182</v>
      </c>
      <c r="F6" s="19"/>
      <c r="G6" s="19"/>
      <c r="I6" s="30"/>
      <c r="J6" s="13" t="s">
        <v>33</v>
      </c>
      <c r="K6" s="13"/>
      <c r="M6" s="33"/>
      <c r="N6" s="17" t="s">
        <v>46</v>
      </c>
      <c r="O6" s="20">
        <f>AVERAGE(O3:O5)</f>
        <v>71.666666666666671</v>
      </c>
      <c r="P6" s="20">
        <f t="shared" ref="P6:Q6" si="1">AVERAGE(P3:P5)</f>
        <v>64</v>
      </c>
      <c r="Q6" s="20">
        <f t="shared" si="1"/>
        <v>91.666666666666671</v>
      </c>
      <c r="R6" s="20">
        <f>SUBTOTAL(1,R3:R5)</f>
        <v>227.33333333333334</v>
      </c>
    </row>
    <row r="7" spans="1:19" ht="13.8" thickBot="1" x14ac:dyDescent="0.25">
      <c r="A7" s="14" t="s">
        <v>8</v>
      </c>
      <c r="B7" s="18"/>
      <c r="D7" t="s">
        <v>15</v>
      </c>
      <c r="E7">
        <v>120</v>
      </c>
      <c r="F7" s="19"/>
      <c r="G7" s="19"/>
      <c r="I7" s="30" t="s">
        <v>29</v>
      </c>
      <c r="J7" s="1" t="s">
        <v>30</v>
      </c>
      <c r="K7" s="1">
        <v>2</v>
      </c>
      <c r="M7" s="33" t="s">
        <v>44</v>
      </c>
      <c r="N7" s="16">
        <v>1</v>
      </c>
      <c r="O7" s="16">
        <v>45</v>
      </c>
      <c r="P7" s="16">
        <v>59</v>
      </c>
      <c r="Q7" s="16">
        <v>65</v>
      </c>
      <c r="R7" s="16">
        <f>SUM(O7:Q7)</f>
        <v>169</v>
      </c>
    </row>
    <row r="8" spans="1:19" ht="13.8" thickBot="1" x14ac:dyDescent="0.25">
      <c r="D8" t="s">
        <v>16</v>
      </c>
      <c r="E8">
        <v>125</v>
      </c>
      <c r="F8" s="19"/>
      <c r="G8" s="19"/>
      <c r="I8" s="30"/>
      <c r="J8" s="1" t="s">
        <v>31</v>
      </c>
      <c r="K8" s="1">
        <v>8</v>
      </c>
      <c r="M8" s="33"/>
      <c r="N8" s="16">
        <v>2</v>
      </c>
      <c r="O8" s="16">
        <v>51</v>
      </c>
      <c r="P8" s="16">
        <v>80</v>
      </c>
      <c r="Q8" s="16">
        <v>66</v>
      </c>
      <c r="R8" s="16">
        <f t="shared" ref="R8:R13" si="2">SUM(O8:Q8)</f>
        <v>197</v>
      </c>
    </row>
    <row r="9" spans="1:19" ht="13.8" thickBot="1" x14ac:dyDescent="0.25">
      <c r="D9" t="s">
        <v>17</v>
      </c>
      <c r="E9">
        <v>103</v>
      </c>
      <c r="F9" s="19"/>
      <c r="G9" s="19"/>
      <c r="I9" s="30"/>
      <c r="J9" s="1" t="s">
        <v>34</v>
      </c>
      <c r="K9" s="1">
        <v>10</v>
      </c>
      <c r="M9" s="33"/>
      <c r="N9" s="16">
        <v>3</v>
      </c>
      <c r="O9" s="16">
        <v>49</v>
      </c>
      <c r="P9" s="16">
        <v>77</v>
      </c>
      <c r="Q9" s="16">
        <v>72</v>
      </c>
      <c r="R9" s="16">
        <f t="shared" si="2"/>
        <v>198</v>
      </c>
    </row>
    <row r="10" spans="1:19" ht="13.8" thickBot="1" x14ac:dyDescent="0.25">
      <c r="D10" t="s">
        <v>18</v>
      </c>
      <c r="E10">
        <v>115</v>
      </c>
      <c r="F10" s="19"/>
      <c r="G10" s="19"/>
      <c r="I10" s="30"/>
      <c r="J10" s="13" t="s">
        <v>33</v>
      </c>
      <c r="K10" s="13"/>
      <c r="M10" s="33"/>
      <c r="N10" s="17" t="s">
        <v>46</v>
      </c>
      <c r="O10" s="20">
        <f>AVERAGE(O7:O9)</f>
        <v>48.333333333333336</v>
      </c>
      <c r="P10" s="20">
        <f t="shared" ref="P10:Q10" si="3">AVERAGE(P7:P9)</f>
        <v>72</v>
      </c>
      <c r="Q10" s="20">
        <f t="shared" si="3"/>
        <v>67.666666666666671</v>
      </c>
      <c r="R10" s="20">
        <f>SUBTOTAL(1,R7:R9)</f>
        <v>188</v>
      </c>
    </row>
    <row r="11" spans="1:19" ht="13.8" thickBot="1" x14ac:dyDescent="0.25">
      <c r="D11" t="s">
        <v>19</v>
      </c>
      <c r="E11">
        <v>121</v>
      </c>
      <c r="F11" s="19"/>
      <c r="G11" s="19"/>
      <c r="I11" s="31" t="s">
        <v>8</v>
      </c>
      <c r="J11" s="31"/>
      <c r="K11" s="1"/>
      <c r="M11" s="33" t="s">
        <v>45</v>
      </c>
      <c r="N11" s="16">
        <v>1</v>
      </c>
      <c r="O11" s="16">
        <v>96</v>
      </c>
      <c r="P11" s="16">
        <v>99</v>
      </c>
      <c r="Q11" s="16">
        <v>100</v>
      </c>
      <c r="R11" s="16">
        <f t="shared" si="2"/>
        <v>295</v>
      </c>
    </row>
    <row r="12" spans="1:19" ht="13.8" thickBot="1" x14ac:dyDescent="0.25">
      <c r="M12" s="33"/>
      <c r="N12" s="16">
        <v>2</v>
      </c>
      <c r="O12" s="16">
        <v>89</v>
      </c>
      <c r="P12" s="16">
        <v>100</v>
      </c>
      <c r="Q12" s="16">
        <v>95</v>
      </c>
      <c r="R12" s="16">
        <f t="shared" si="2"/>
        <v>284</v>
      </c>
    </row>
    <row r="13" spans="1:19" ht="13.8" thickBot="1" x14ac:dyDescent="0.25">
      <c r="M13" s="33"/>
      <c r="N13" s="16">
        <v>3</v>
      </c>
      <c r="O13" s="16">
        <v>95</v>
      </c>
      <c r="P13" s="16">
        <v>93</v>
      </c>
      <c r="Q13" s="16">
        <v>97</v>
      </c>
      <c r="R13" s="16">
        <f t="shared" si="2"/>
        <v>285</v>
      </c>
    </row>
    <row r="14" spans="1:19" ht="13.8" thickBot="1" x14ac:dyDescent="0.25">
      <c r="M14" s="33"/>
      <c r="N14" s="17" t="s">
        <v>46</v>
      </c>
      <c r="O14" s="20">
        <f>AVERAGE(O11:O13)</f>
        <v>93.333333333333329</v>
      </c>
      <c r="P14" s="20">
        <f t="shared" ref="P14:Q14" si="4">AVERAGE(P11:P13)</f>
        <v>97.333333333333329</v>
      </c>
      <c r="Q14" s="20">
        <f t="shared" si="4"/>
        <v>97.333333333333329</v>
      </c>
      <c r="R14" s="20">
        <f>SUBTOTAL(1,R11:R13)</f>
        <v>288</v>
      </c>
    </row>
    <row r="15" spans="1:19" ht="13.8" thickBot="1" x14ac:dyDescent="0.25">
      <c r="M15" s="32" t="s">
        <v>47</v>
      </c>
      <c r="N15" s="32"/>
      <c r="O15" s="16"/>
      <c r="P15" s="16"/>
      <c r="Q15" s="16"/>
      <c r="R15" s="21">
        <f>SUBTOTAL(1,R3:R14)</f>
        <v>234.44444444444446</v>
      </c>
    </row>
    <row r="16" spans="1:19" ht="13.8" thickBot="1" x14ac:dyDescent="0.25">
      <c r="M16" s="32" t="s">
        <v>48</v>
      </c>
      <c r="N16" s="32"/>
      <c r="O16" s="16"/>
      <c r="P16" s="16"/>
      <c r="Q16" s="16"/>
      <c r="R16" s="21">
        <f>SUBTOTAL(4,R4:R15)</f>
        <v>295</v>
      </c>
      <c r="S16" t="s">
        <v>50</v>
      </c>
    </row>
    <row r="17" spans="13:18" ht="13.8" thickBot="1" x14ac:dyDescent="0.25">
      <c r="M17" s="32" t="s">
        <v>49</v>
      </c>
      <c r="N17" s="32"/>
      <c r="O17" s="16"/>
      <c r="P17" s="16"/>
      <c r="Q17" s="16"/>
      <c r="R17" s="21">
        <f>SUBTOTAL(5,R5:R16)</f>
        <v>169</v>
      </c>
    </row>
  </sheetData>
  <mergeCells count="9">
    <mergeCell ref="M15:N15"/>
    <mergeCell ref="M16:N16"/>
    <mergeCell ref="M17:N17"/>
    <mergeCell ref="I3:I6"/>
    <mergeCell ref="I7:I10"/>
    <mergeCell ref="I11:J11"/>
    <mergeCell ref="M3:M6"/>
    <mergeCell ref="M7:M10"/>
    <mergeCell ref="M11:M1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zoomScale="174" zoomScaleNormal="174" workbookViewId="0">
      <selection activeCell="D16" sqref="D16"/>
    </sheetView>
  </sheetViews>
  <sheetFormatPr defaultRowHeight="13.2" x14ac:dyDescent="0.2"/>
  <cols>
    <col min="2" max="2" width="11.6640625" bestFit="1" customWidth="1"/>
    <col min="5" max="5" width="18.21875" customWidth="1"/>
  </cols>
  <sheetData>
    <row r="1" spans="1:6" x14ac:dyDescent="0.2">
      <c r="A1" t="s">
        <v>51</v>
      </c>
    </row>
    <row r="2" spans="1:6" s="8" customFormat="1" x14ac:dyDescent="0.2">
      <c r="A2" s="25" t="s">
        <v>20</v>
      </c>
      <c r="B2" s="25" t="s">
        <v>52</v>
      </c>
      <c r="C2" s="25" t="s">
        <v>53</v>
      </c>
      <c r="E2" s="25" t="s">
        <v>54</v>
      </c>
      <c r="F2" s="26"/>
    </row>
    <row r="3" spans="1:6" x14ac:dyDescent="0.2">
      <c r="A3" s="23">
        <v>42795</v>
      </c>
      <c r="B3" s="1" t="s">
        <v>55</v>
      </c>
      <c r="C3" s="1">
        <v>72</v>
      </c>
      <c r="E3" s="22"/>
    </row>
    <row r="4" spans="1:6" x14ac:dyDescent="0.2">
      <c r="A4" s="23">
        <v>42796</v>
      </c>
      <c r="B4" s="1" t="s">
        <v>56</v>
      </c>
      <c r="C4" s="1">
        <v>66</v>
      </c>
    </row>
    <row r="5" spans="1:6" x14ac:dyDescent="0.2">
      <c r="A5" s="23">
        <v>42797</v>
      </c>
      <c r="B5" s="1" t="s">
        <v>55</v>
      </c>
      <c r="C5" s="1">
        <v>52</v>
      </c>
    </row>
    <row r="6" spans="1:6" x14ac:dyDescent="0.2">
      <c r="A6" s="23">
        <v>42798</v>
      </c>
      <c r="B6" s="1" t="s">
        <v>57</v>
      </c>
      <c r="C6" s="1">
        <v>90</v>
      </c>
    </row>
    <row r="7" spans="1:6" x14ac:dyDescent="0.2">
      <c r="A7" s="23">
        <v>42799</v>
      </c>
      <c r="B7" s="1" t="s">
        <v>58</v>
      </c>
      <c r="C7" s="1">
        <v>52</v>
      </c>
    </row>
    <row r="8" spans="1:6" x14ac:dyDescent="0.2">
      <c r="A8" s="23">
        <v>42800</v>
      </c>
      <c r="B8" s="1" t="s">
        <v>57</v>
      </c>
      <c r="C8" s="1">
        <v>42</v>
      </c>
    </row>
    <row r="9" spans="1:6" x14ac:dyDescent="0.2">
      <c r="A9" s="23">
        <v>42801</v>
      </c>
      <c r="B9" s="1" t="s">
        <v>58</v>
      </c>
      <c r="C9" s="1">
        <v>34</v>
      </c>
    </row>
    <row r="10" spans="1:6" x14ac:dyDescent="0.2">
      <c r="A10" s="23">
        <v>42802</v>
      </c>
      <c r="B10" s="1" t="s">
        <v>55</v>
      </c>
      <c r="C10" s="1">
        <v>68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"/>
  <sheetViews>
    <sheetView zoomScale="174" zoomScaleNormal="174" workbookViewId="0">
      <selection activeCell="F11" sqref="F11"/>
    </sheetView>
  </sheetViews>
  <sheetFormatPr defaultRowHeight="13.2" x14ac:dyDescent="0.2"/>
  <cols>
    <col min="1" max="1" width="16.109375" bestFit="1" customWidth="1"/>
  </cols>
  <sheetData>
    <row r="1" spans="1:8" x14ac:dyDescent="0.2">
      <c r="A1" t="s">
        <v>59</v>
      </c>
      <c r="C1" s="28" t="s">
        <v>72</v>
      </c>
      <c r="D1" s="27">
        <v>0.03</v>
      </c>
    </row>
    <row r="3" spans="1:8" s="8" customFormat="1" x14ac:dyDescent="0.2">
      <c r="A3" s="28" t="s">
        <v>60</v>
      </c>
      <c r="B3" s="29" t="s">
        <v>69</v>
      </c>
      <c r="C3" s="29" t="s">
        <v>70</v>
      </c>
      <c r="D3" s="29" t="s">
        <v>71</v>
      </c>
    </row>
    <row r="4" spans="1:8" x14ac:dyDescent="0.2">
      <c r="A4" s="1" t="s">
        <v>61</v>
      </c>
      <c r="B4" s="24">
        <v>3500</v>
      </c>
      <c r="C4" s="1"/>
      <c r="D4" s="24">
        <f>B4-C4</f>
        <v>3500</v>
      </c>
      <c r="F4">
        <f>B4*$D$1</f>
        <v>105</v>
      </c>
      <c r="G4">
        <f>ROUND(B4*$D$1,-1)</f>
        <v>110</v>
      </c>
      <c r="H4">
        <f>ROUND(B4*$D$1,0)</f>
        <v>105</v>
      </c>
    </row>
    <row r="5" spans="1:8" x14ac:dyDescent="0.2">
      <c r="A5" s="1" t="s">
        <v>62</v>
      </c>
      <c r="B5" s="24">
        <v>2800</v>
      </c>
      <c r="C5" s="1"/>
      <c r="D5" s="24">
        <f t="shared" ref="D5:D11" si="0">B5-C5</f>
        <v>2800</v>
      </c>
      <c r="F5">
        <f>B5*$D$1</f>
        <v>84</v>
      </c>
      <c r="G5">
        <f>ROUND(B5*$D$1,-1)</f>
        <v>80</v>
      </c>
      <c r="H5">
        <f>ROUND(B5*$D$1,0)</f>
        <v>84</v>
      </c>
    </row>
    <row r="6" spans="1:8" x14ac:dyDescent="0.2">
      <c r="A6" s="1" t="s">
        <v>63</v>
      </c>
      <c r="B6" s="24">
        <v>4300</v>
      </c>
      <c r="C6" s="1"/>
      <c r="D6" s="24">
        <f t="shared" si="0"/>
        <v>4300</v>
      </c>
    </row>
    <row r="7" spans="1:8" x14ac:dyDescent="0.2">
      <c r="A7" s="1" t="s">
        <v>64</v>
      </c>
      <c r="B7" s="24">
        <v>2500</v>
      </c>
      <c r="C7" s="1"/>
      <c r="D7" s="24">
        <f t="shared" si="0"/>
        <v>2500</v>
      </c>
    </row>
    <row r="8" spans="1:8" x14ac:dyDescent="0.2">
      <c r="A8" s="1" t="s">
        <v>65</v>
      </c>
      <c r="B8" s="24">
        <v>1850</v>
      </c>
      <c r="C8" s="1"/>
      <c r="D8" s="24">
        <f t="shared" si="0"/>
        <v>1850</v>
      </c>
    </row>
    <row r="9" spans="1:8" x14ac:dyDescent="0.2">
      <c r="A9" s="1" t="s">
        <v>66</v>
      </c>
      <c r="B9" s="24">
        <v>3650</v>
      </c>
      <c r="C9" s="1"/>
      <c r="D9" s="24">
        <f t="shared" si="0"/>
        <v>3650</v>
      </c>
    </row>
    <row r="10" spans="1:8" x14ac:dyDescent="0.2">
      <c r="A10" s="1" t="s">
        <v>67</v>
      </c>
      <c r="B10" s="24">
        <v>2600</v>
      </c>
      <c r="C10" s="1"/>
      <c r="D10" s="24">
        <f t="shared" si="0"/>
        <v>2600</v>
      </c>
    </row>
    <row r="11" spans="1:8" x14ac:dyDescent="0.2">
      <c r="A11" s="1" t="s">
        <v>68</v>
      </c>
      <c r="B11" s="24">
        <v>1500</v>
      </c>
      <c r="C11" s="1"/>
      <c r="D11" s="24">
        <f t="shared" si="0"/>
        <v>1500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SUM,SUBTOTAL</vt:lpstr>
      <vt:lpstr>SUMIF</vt:lpstr>
      <vt:lpstr>ROUND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dcterms:created xsi:type="dcterms:W3CDTF">2017-02-28T13:08:10Z</dcterms:created>
  <dcterms:modified xsi:type="dcterms:W3CDTF">2017-03-07T02:37:33Z</dcterms:modified>
</cp:coreProperties>
</file>